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8835" activeTab="0"/>
  </bookViews>
  <sheets>
    <sheet name="опл 14" sheetId="1" r:id="rId1"/>
    <sheet name="5 Армии 9" sheetId="2" r:id="rId2"/>
    <sheet name="Профсоюзная 22" sheetId="3" r:id="rId3"/>
    <sheet name="Профсоюзная 33 " sheetId="4" r:id="rId4"/>
    <sheet name="5 Армии 26 " sheetId="5" r:id="rId5"/>
    <sheet name="Профсоюзная 16.2" sheetId="6" r:id="rId6"/>
    <sheet name="Профсоюзная 20а " sheetId="7" r:id="rId7"/>
    <sheet name="Ленина 243" sheetId="8" r:id="rId8"/>
    <sheet name="Ленина 108" sheetId="9" r:id="rId9"/>
  </sheets>
  <definedNames/>
  <calcPr fullCalcOnLoad="1"/>
</workbook>
</file>

<file path=xl/sharedStrings.xml><?xml version="1.0" encoding="utf-8"?>
<sst xmlns="http://schemas.openxmlformats.org/spreadsheetml/2006/main" count="169" uniqueCount="57">
  <si>
    <t>Профсоюзная 22</t>
  </si>
  <si>
    <t>Ед. изм.</t>
  </si>
  <si>
    <t>Цена</t>
  </si>
  <si>
    <t>подъезд</t>
  </si>
  <si>
    <t>Кол-во</t>
  </si>
  <si>
    <t>5 Армии 9</t>
  </si>
  <si>
    <t>Профсоюзная 33</t>
  </si>
  <si>
    <t>5 Армии 26</t>
  </si>
  <si>
    <t>Профсоюзная 16/2</t>
  </si>
  <si>
    <t>Профсоюзная 20а</t>
  </si>
  <si>
    <t>Ленина 243</t>
  </si>
  <si>
    <t>дом</t>
  </si>
  <si>
    <t>Оплачено</t>
  </si>
  <si>
    <t>Сумма на ед. изм.</t>
  </si>
  <si>
    <t>Сумма в месяц</t>
  </si>
  <si>
    <t>Начислено за год</t>
  </si>
  <si>
    <t>Оплачено за год</t>
  </si>
  <si>
    <t>Итого</t>
  </si>
  <si>
    <t>Профсоюзная 16/2 (до 09.2012 г.)</t>
  </si>
  <si>
    <t>Гл. бухгалтер _________________________________ Краснощекова Н.Н.</t>
  </si>
  <si>
    <t>ООО "УК "Мастер"</t>
  </si>
  <si>
    <t>ООО "Новые Телесистемы - ТВ"</t>
  </si>
  <si>
    <t>ОАО "Вымпелком"</t>
  </si>
  <si>
    <t>ООО "Томсктелеком"</t>
  </si>
  <si>
    <t>Адрес дома</t>
  </si>
  <si>
    <t>Провайдеры</t>
  </si>
  <si>
    <t xml:space="preserve">Итого </t>
  </si>
  <si>
    <t>ул. 5 Армии 9</t>
  </si>
  <si>
    <t>ЗАО "Эр-Телеком"</t>
  </si>
  <si>
    <t>Затраты ООО "УК "Мастер" 15%</t>
  </si>
  <si>
    <t>ул. Профсоюзная 22</t>
  </si>
  <si>
    <t>ул. Профсоюзная 33</t>
  </si>
  <si>
    <t>ул. 5 Армии 26</t>
  </si>
  <si>
    <t>ул. Профсоюзная 16/2</t>
  </si>
  <si>
    <t>ул. Профсоюзная 20а</t>
  </si>
  <si>
    <t>пр. Ленина 243</t>
  </si>
  <si>
    <t>Задолж нач. года</t>
  </si>
  <si>
    <t>Задолж конец года</t>
  </si>
  <si>
    <t>ООО "АВАНТЕЛ"</t>
  </si>
  <si>
    <t>ТФ ОАО "Ростелеком"</t>
  </si>
  <si>
    <t>Справка по начислению(оплате) провайдерам 2014 г.</t>
  </si>
  <si>
    <t xml:space="preserve">ООО "АВАНТЕЛ" </t>
  </si>
  <si>
    <t xml:space="preserve">ООО "Алгоритм СТ" </t>
  </si>
  <si>
    <t>Ленина 108</t>
  </si>
  <si>
    <t xml:space="preserve">ООО "Томгейт </t>
  </si>
  <si>
    <t>Ленина 243/2</t>
  </si>
  <si>
    <t xml:space="preserve">ООО "Сибирь" </t>
  </si>
  <si>
    <t>ООО "Томтелеком"</t>
  </si>
  <si>
    <t>каб. Линия</t>
  </si>
  <si>
    <t>лифт</t>
  </si>
  <si>
    <t xml:space="preserve">ООО "Капитал Инвест" </t>
  </si>
  <si>
    <t xml:space="preserve">ЗАО "Эр-Телеком" </t>
  </si>
  <si>
    <t>Справка о полученной оплате от арендаторов (провайдеров) за 2014 г.</t>
  </si>
  <si>
    <t>ООО "Капитал - Инвест"</t>
  </si>
  <si>
    <t>ООО "Томгейт"</t>
  </si>
  <si>
    <t>пр. Ленина 108</t>
  </si>
  <si>
    <t>ООО "Алгоритм СТ"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</si>
</sst>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/>
    </xf>
    <xf numFmtId="0" fontId="2" fillId="0" borderId="4" xfId="0" applyFont="1" applyBorder="1" applyAlignment="1">
      <alignment horizontal="center" vertical="distributed"/>
    </xf>
    <xf numFmtId="0" fontId="2" fillId="0" borderId="8" xfId="0" applyFont="1" applyBorder="1" applyAlignment="1">
      <alignment horizontal="center" vertical="distributed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4" fontId="0" fillId="0" borderId="1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3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5" xfId="0" applyFont="1" applyBorder="1" applyAlignment="1">
      <alignment horizontal="left" vertical="center"/>
    </xf>
    <xf numFmtId="4" fontId="0" fillId="0" borderId="16" xfId="0" applyNumberFormat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2" fillId="2" borderId="2" xfId="0" applyFont="1" applyFill="1" applyBorder="1" applyAlignment="1">
      <alignment/>
    </xf>
    <xf numFmtId="2" fontId="2" fillId="0" borderId="1" xfId="0" applyNumberFormat="1" applyFont="1" applyBorder="1" applyAlignment="1">
      <alignment horizontal="right"/>
    </xf>
    <xf numFmtId="0" fontId="0" fillId="2" borderId="2" xfId="0" applyFill="1" applyBorder="1" applyAlignment="1">
      <alignment horizontal="left"/>
    </xf>
    <xf numFmtId="4" fontId="2" fillId="2" borderId="9" xfId="0" applyNumberFormat="1" applyFont="1" applyFill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0" fontId="0" fillId="0" borderId="15" xfId="0" applyFill="1" applyBorder="1" applyAlignment="1">
      <alignment horizontal="left"/>
    </xf>
    <xf numFmtId="2" fontId="2" fillId="0" borderId="3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2" fontId="2" fillId="0" borderId="1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" fillId="3" borderId="15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0" fillId="0" borderId="2" xfId="0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32.00390625" style="0" customWidth="1"/>
    <col min="2" max="2" width="11.375" style="2" customWidth="1"/>
    <col min="3" max="3" width="10.625" style="2" customWidth="1"/>
    <col min="4" max="4" width="8.625" style="2" customWidth="1"/>
    <col min="5" max="5" width="13.875" style="4" customWidth="1"/>
    <col min="6" max="7" width="10.375" style="2" customWidth="1"/>
    <col min="8" max="8" width="13.375" style="19" customWidth="1"/>
    <col min="9" max="9" width="14.875" style="19" customWidth="1"/>
    <col min="10" max="10" width="13.75390625" style="2" customWidth="1"/>
  </cols>
  <sheetData>
    <row r="1" ht="15.75">
      <c r="A1" s="22" t="s">
        <v>20</v>
      </c>
    </row>
    <row r="2" spans="1:10" ht="13.5" thickBot="1">
      <c r="A2" s="77" t="s">
        <v>40</v>
      </c>
      <c r="B2" s="78"/>
      <c r="C2" s="78"/>
      <c r="D2" s="78"/>
      <c r="E2" s="78"/>
      <c r="F2" s="78"/>
      <c r="G2" s="4"/>
      <c r="J2" s="4"/>
    </row>
    <row r="3" spans="1:10" ht="25.5" customHeight="1" thickBot="1">
      <c r="A3" s="16"/>
      <c r="B3" s="23" t="s">
        <v>1</v>
      </c>
      <c r="C3" s="23" t="s">
        <v>2</v>
      </c>
      <c r="D3" s="23" t="s">
        <v>4</v>
      </c>
      <c r="E3" s="17" t="s">
        <v>13</v>
      </c>
      <c r="F3" s="17" t="s">
        <v>14</v>
      </c>
      <c r="G3" s="17" t="s">
        <v>36</v>
      </c>
      <c r="H3" s="17" t="s">
        <v>15</v>
      </c>
      <c r="I3" s="17" t="s">
        <v>16</v>
      </c>
      <c r="J3" s="18" t="s">
        <v>37</v>
      </c>
    </row>
    <row r="4" spans="1:10" ht="12.75">
      <c r="A4" s="13" t="s">
        <v>47</v>
      </c>
      <c r="B4" s="14"/>
      <c r="C4" s="14"/>
      <c r="D4" s="14"/>
      <c r="E4" s="14"/>
      <c r="F4" s="15"/>
      <c r="G4" s="15"/>
      <c r="H4" s="20"/>
      <c r="I4" s="20"/>
      <c r="J4" s="40"/>
    </row>
    <row r="5" spans="1:10" ht="12.75">
      <c r="A5" s="55" t="s">
        <v>0</v>
      </c>
      <c r="B5" s="56" t="s">
        <v>3</v>
      </c>
      <c r="C5" s="56">
        <v>100</v>
      </c>
      <c r="D5" s="56">
        <v>4</v>
      </c>
      <c r="E5" s="57">
        <v>400</v>
      </c>
      <c r="F5" s="57">
        <v>400</v>
      </c>
      <c r="G5" s="59">
        <v>400</v>
      </c>
      <c r="H5" s="59">
        <v>4800</v>
      </c>
      <c r="I5" s="59">
        <v>5200</v>
      </c>
      <c r="J5" s="60">
        <v>0</v>
      </c>
    </row>
    <row r="6" spans="1:10" ht="6" customHeight="1">
      <c r="A6" s="7"/>
      <c r="B6" s="1"/>
      <c r="C6" s="1"/>
      <c r="D6" s="1"/>
      <c r="E6" s="3"/>
      <c r="F6" s="3"/>
      <c r="G6" s="3"/>
      <c r="H6" s="21"/>
      <c r="I6" s="21"/>
      <c r="J6" s="39"/>
    </row>
    <row r="7" spans="1:10" ht="12.75">
      <c r="A7" s="75" t="s">
        <v>51</v>
      </c>
      <c r="B7" s="1"/>
      <c r="C7" s="1"/>
      <c r="D7" s="1"/>
      <c r="E7" s="3"/>
      <c r="F7" s="1"/>
      <c r="G7" s="1"/>
      <c r="H7" s="21"/>
      <c r="I7" s="21"/>
      <c r="J7" s="38"/>
    </row>
    <row r="8" spans="1:10" ht="12.75">
      <c r="A8" s="6" t="s">
        <v>5</v>
      </c>
      <c r="B8" s="1" t="s">
        <v>3</v>
      </c>
      <c r="C8" s="1">
        <v>200</v>
      </c>
      <c r="D8" s="1">
        <v>6</v>
      </c>
      <c r="E8" s="3">
        <v>1200</v>
      </c>
      <c r="F8" s="1"/>
      <c r="G8" s="61">
        <v>18520.1</v>
      </c>
      <c r="H8" s="62">
        <v>14400</v>
      </c>
      <c r="I8" s="62">
        <v>25137</v>
      </c>
      <c r="J8" s="63">
        <v>7783.1</v>
      </c>
    </row>
    <row r="9" spans="1:10" ht="12.75">
      <c r="A9" s="6" t="s">
        <v>6</v>
      </c>
      <c r="B9" s="1" t="s">
        <v>11</v>
      </c>
      <c r="C9" s="1">
        <v>250</v>
      </c>
      <c r="D9" s="1">
        <v>1</v>
      </c>
      <c r="E9" s="3">
        <v>250</v>
      </c>
      <c r="F9" s="1"/>
      <c r="G9" s="61">
        <v>3858.35</v>
      </c>
      <c r="H9" s="62">
        <v>3000</v>
      </c>
      <c r="I9" s="62">
        <v>5292</v>
      </c>
      <c r="J9" s="63">
        <v>1566.35</v>
      </c>
    </row>
    <row r="10" spans="1:10" ht="12.75">
      <c r="A10" s="6" t="s">
        <v>0</v>
      </c>
      <c r="B10" s="1" t="s">
        <v>3</v>
      </c>
      <c r="C10" s="1">
        <v>100</v>
      </c>
      <c r="D10" s="1">
        <v>4</v>
      </c>
      <c r="E10" s="3">
        <v>400</v>
      </c>
      <c r="F10" s="1"/>
      <c r="G10" s="61">
        <v>6173.36</v>
      </c>
      <c r="H10" s="62">
        <v>4800</v>
      </c>
      <c r="I10" s="62">
        <v>8599.5</v>
      </c>
      <c r="J10" s="63">
        <v>2373.86</v>
      </c>
    </row>
    <row r="11" spans="1:10" ht="12.75">
      <c r="A11" s="6" t="s">
        <v>7</v>
      </c>
      <c r="B11" s="1" t="s">
        <v>3</v>
      </c>
      <c r="C11" s="1">
        <v>500</v>
      </c>
      <c r="D11" s="1">
        <v>1</v>
      </c>
      <c r="E11" s="3">
        <v>500</v>
      </c>
      <c r="F11" s="1"/>
      <c r="G11" s="61">
        <v>7716.71</v>
      </c>
      <c r="H11" s="62">
        <v>6000</v>
      </c>
      <c r="I11" s="62">
        <v>10584</v>
      </c>
      <c r="J11" s="63">
        <v>3132.71</v>
      </c>
    </row>
    <row r="12" spans="1:10" ht="12.75">
      <c r="A12" s="6" t="s">
        <v>18</v>
      </c>
      <c r="B12" s="1" t="s">
        <v>3</v>
      </c>
      <c r="C12" s="1">
        <v>237.5</v>
      </c>
      <c r="D12" s="1">
        <v>4</v>
      </c>
      <c r="E12" s="3">
        <v>950</v>
      </c>
      <c r="F12" s="1"/>
      <c r="G12" s="61">
        <v>1784.74</v>
      </c>
      <c r="H12" s="62"/>
      <c r="I12" s="62"/>
      <c r="J12" s="63">
        <v>1784.74</v>
      </c>
    </row>
    <row r="13" spans="1:10" ht="12.75">
      <c r="A13" s="6" t="s">
        <v>9</v>
      </c>
      <c r="B13" s="1" t="s">
        <v>3</v>
      </c>
      <c r="C13" s="1">
        <v>100</v>
      </c>
      <c r="D13" s="1">
        <v>8</v>
      </c>
      <c r="E13" s="3">
        <v>800</v>
      </c>
      <c r="F13" s="3">
        <v>4100</v>
      </c>
      <c r="G13" s="62">
        <v>12346.74</v>
      </c>
      <c r="H13" s="62">
        <v>9600</v>
      </c>
      <c r="I13" s="62">
        <v>16537.5</v>
      </c>
      <c r="J13" s="63">
        <v>5409.24</v>
      </c>
    </row>
    <row r="14" spans="1:10" s="12" customFormat="1" ht="12.75">
      <c r="A14" s="64" t="s">
        <v>17</v>
      </c>
      <c r="B14" s="57"/>
      <c r="C14" s="57"/>
      <c r="D14" s="57"/>
      <c r="E14" s="57"/>
      <c r="F14" s="57"/>
      <c r="G14" s="59">
        <v>50400</v>
      </c>
      <c r="H14" s="59">
        <v>37800</v>
      </c>
      <c r="I14" s="59">
        <v>66150</v>
      </c>
      <c r="J14" s="59">
        <v>22050</v>
      </c>
    </row>
    <row r="15" spans="1:10" ht="6" customHeight="1">
      <c r="A15" s="6"/>
      <c r="B15" s="1"/>
      <c r="C15" s="1"/>
      <c r="D15" s="1"/>
      <c r="E15" s="3"/>
      <c r="F15" s="1"/>
      <c r="G15" s="61"/>
      <c r="H15" s="65"/>
      <c r="I15" s="65"/>
      <c r="J15" s="63"/>
    </row>
    <row r="16" spans="1:10" ht="12.75">
      <c r="A16" s="8" t="s">
        <v>22</v>
      </c>
      <c r="B16" s="1"/>
      <c r="C16" s="1"/>
      <c r="D16" s="1"/>
      <c r="E16" s="3"/>
      <c r="F16" s="1"/>
      <c r="G16" s="61"/>
      <c r="H16" s="65"/>
      <c r="I16" s="65"/>
      <c r="J16" s="63"/>
    </row>
    <row r="17" spans="1:10" ht="12.75">
      <c r="A17" s="6" t="s">
        <v>5</v>
      </c>
      <c r="B17" s="1" t="s">
        <v>3</v>
      </c>
      <c r="C17" s="1">
        <v>150</v>
      </c>
      <c r="D17" s="1">
        <v>6</v>
      </c>
      <c r="E17" s="3">
        <v>900</v>
      </c>
      <c r="F17" s="1"/>
      <c r="G17" s="61">
        <v>2700</v>
      </c>
      <c r="H17" s="62">
        <v>10800</v>
      </c>
      <c r="I17" s="62">
        <v>10800</v>
      </c>
      <c r="J17" s="63">
        <v>2700</v>
      </c>
    </row>
    <row r="18" spans="1:10" ht="12.75">
      <c r="A18" s="6" t="s">
        <v>10</v>
      </c>
      <c r="B18" s="1" t="s">
        <v>3</v>
      </c>
      <c r="C18" s="1">
        <v>100</v>
      </c>
      <c r="D18" s="1">
        <v>4</v>
      </c>
      <c r="E18" s="3">
        <v>400</v>
      </c>
      <c r="F18" s="1"/>
      <c r="G18" s="61">
        <v>1200</v>
      </c>
      <c r="H18" s="62">
        <v>4800</v>
      </c>
      <c r="I18" s="62">
        <v>4800</v>
      </c>
      <c r="J18" s="63">
        <v>1200</v>
      </c>
    </row>
    <row r="19" spans="1:10" ht="12.75">
      <c r="A19" s="6" t="s">
        <v>6</v>
      </c>
      <c r="B19" s="1" t="s">
        <v>3</v>
      </c>
      <c r="C19" s="1">
        <v>100</v>
      </c>
      <c r="D19" s="1">
        <v>1</v>
      </c>
      <c r="E19" s="3">
        <v>100</v>
      </c>
      <c r="F19" s="1"/>
      <c r="G19" s="61">
        <v>300</v>
      </c>
      <c r="H19" s="62">
        <v>1200</v>
      </c>
      <c r="I19" s="62">
        <v>1200</v>
      </c>
      <c r="J19" s="63">
        <v>300</v>
      </c>
    </row>
    <row r="20" spans="1:10" ht="12.75">
      <c r="A20" s="6" t="s">
        <v>7</v>
      </c>
      <c r="B20" s="1" t="s">
        <v>3</v>
      </c>
      <c r="C20" s="1">
        <v>100</v>
      </c>
      <c r="D20" s="1">
        <v>1</v>
      </c>
      <c r="E20" s="3">
        <v>100</v>
      </c>
      <c r="F20" s="3">
        <v>1500</v>
      </c>
      <c r="G20" s="62">
        <v>300</v>
      </c>
      <c r="H20" s="62">
        <v>1200</v>
      </c>
      <c r="I20" s="62">
        <v>1200</v>
      </c>
      <c r="J20" s="63">
        <v>300</v>
      </c>
    </row>
    <row r="21" spans="1:10" s="12" customFormat="1" ht="12.75">
      <c r="A21" s="64" t="s">
        <v>17</v>
      </c>
      <c r="B21" s="57"/>
      <c r="C21" s="57"/>
      <c r="D21" s="57"/>
      <c r="E21" s="57"/>
      <c r="F21" s="57"/>
      <c r="G21" s="59">
        <v>4500</v>
      </c>
      <c r="H21" s="59">
        <v>18000</v>
      </c>
      <c r="I21" s="59">
        <v>18000</v>
      </c>
      <c r="J21" s="59">
        <v>4500</v>
      </c>
    </row>
    <row r="22" spans="1:10" ht="6" customHeight="1">
      <c r="A22" s="6"/>
      <c r="B22" s="1"/>
      <c r="C22" s="1"/>
      <c r="D22" s="1"/>
      <c r="E22" s="3"/>
      <c r="F22" s="1"/>
      <c r="G22" s="61"/>
      <c r="H22" s="65"/>
      <c r="I22" s="65"/>
      <c r="J22" s="63"/>
    </row>
    <row r="23" spans="1:10" ht="12.75">
      <c r="A23" s="8" t="s">
        <v>21</v>
      </c>
      <c r="B23" s="1"/>
      <c r="C23" s="1"/>
      <c r="D23" s="1"/>
      <c r="E23" s="3"/>
      <c r="F23" s="1"/>
      <c r="G23" s="61"/>
      <c r="H23" s="65"/>
      <c r="I23" s="65"/>
      <c r="J23" s="63"/>
    </row>
    <row r="24" spans="1:10" ht="12.75">
      <c r="A24" s="6" t="s">
        <v>8</v>
      </c>
      <c r="B24" s="1" t="s">
        <v>3</v>
      </c>
      <c r="C24" s="1">
        <v>150</v>
      </c>
      <c r="D24" s="1">
        <v>4</v>
      </c>
      <c r="E24" s="3">
        <v>600</v>
      </c>
      <c r="F24" s="1"/>
      <c r="G24" s="61">
        <v>1800</v>
      </c>
      <c r="H24" s="62">
        <v>7200</v>
      </c>
      <c r="I24" s="62">
        <v>7200</v>
      </c>
      <c r="J24" s="63">
        <v>1800</v>
      </c>
    </row>
    <row r="25" spans="1:10" ht="12.75">
      <c r="A25" s="6" t="s">
        <v>10</v>
      </c>
      <c r="B25" s="1" t="s">
        <v>3</v>
      </c>
      <c r="C25" s="1">
        <v>150</v>
      </c>
      <c r="D25" s="1">
        <v>4</v>
      </c>
      <c r="E25" s="3">
        <v>600</v>
      </c>
      <c r="F25" s="3">
        <v>1200</v>
      </c>
      <c r="G25" s="62">
        <v>1800</v>
      </c>
      <c r="H25" s="62">
        <v>7200</v>
      </c>
      <c r="I25" s="62">
        <v>7200</v>
      </c>
      <c r="J25" s="63">
        <v>1800</v>
      </c>
    </row>
    <row r="26" spans="1:10" ht="12.75">
      <c r="A26" s="6" t="s">
        <v>6</v>
      </c>
      <c r="B26" s="1" t="s">
        <v>3</v>
      </c>
      <c r="C26" s="1">
        <v>100</v>
      </c>
      <c r="D26" s="1">
        <v>1</v>
      </c>
      <c r="E26" s="3">
        <v>100</v>
      </c>
      <c r="F26" s="1"/>
      <c r="G26" s="61">
        <v>300</v>
      </c>
      <c r="H26" s="62">
        <v>1200</v>
      </c>
      <c r="I26" s="62">
        <v>1200</v>
      </c>
      <c r="J26" s="63">
        <v>300</v>
      </c>
    </row>
    <row r="27" spans="1:10" ht="12.75">
      <c r="A27" s="6" t="s">
        <v>9</v>
      </c>
      <c r="B27" s="1" t="s">
        <v>3</v>
      </c>
      <c r="C27" s="1">
        <v>100</v>
      </c>
      <c r="D27" s="1">
        <v>8</v>
      </c>
      <c r="E27" s="3">
        <v>800</v>
      </c>
      <c r="F27" s="1"/>
      <c r="G27" s="61">
        <v>2400</v>
      </c>
      <c r="H27" s="62">
        <v>9600</v>
      </c>
      <c r="I27" s="62">
        <v>9600</v>
      </c>
      <c r="J27" s="63">
        <v>2400</v>
      </c>
    </row>
    <row r="28" spans="1:10" ht="12.75">
      <c r="A28" s="6" t="s">
        <v>0</v>
      </c>
      <c r="B28" s="1" t="s">
        <v>3</v>
      </c>
      <c r="C28" s="1">
        <v>100</v>
      </c>
      <c r="D28" s="1">
        <v>4</v>
      </c>
      <c r="E28" s="3">
        <v>400</v>
      </c>
      <c r="F28" s="1"/>
      <c r="G28" s="61">
        <v>1200</v>
      </c>
      <c r="H28" s="62">
        <v>4800</v>
      </c>
      <c r="I28" s="62">
        <v>4800</v>
      </c>
      <c r="J28" s="63">
        <v>1200</v>
      </c>
    </row>
    <row r="29" spans="1:14" ht="12.75">
      <c r="A29" s="6" t="s">
        <v>5</v>
      </c>
      <c r="B29" s="1" t="s">
        <v>3</v>
      </c>
      <c r="C29" s="1">
        <v>100</v>
      </c>
      <c r="D29" s="1">
        <v>6</v>
      </c>
      <c r="E29" s="3">
        <v>600</v>
      </c>
      <c r="F29" s="1"/>
      <c r="G29" s="61">
        <v>1800</v>
      </c>
      <c r="H29" s="62">
        <v>7200</v>
      </c>
      <c r="I29" s="62">
        <v>7200</v>
      </c>
      <c r="J29" s="63">
        <v>1800</v>
      </c>
      <c r="N29" s="73"/>
    </row>
    <row r="30" spans="1:14" ht="12.75">
      <c r="A30" s="6" t="s">
        <v>7</v>
      </c>
      <c r="B30" s="1" t="s">
        <v>3</v>
      </c>
      <c r="C30" s="1">
        <v>100</v>
      </c>
      <c r="D30" s="1">
        <v>1</v>
      </c>
      <c r="E30" s="3">
        <v>100</v>
      </c>
      <c r="F30" s="3">
        <v>2000</v>
      </c>
      <c r="G30" s="62">
        <v>300</v>
      </c>
      <c r="H30" s="62">
        <v>1200</v>
      </c>
      <c r="I30" s="62">
        <v>1200</v>
      </c>
      <c r="J30" s="63">
        <v>300</v>
      </c>
      <c r="N30" s="73"/>
    </row>
    <row r="31" spans="1:10" s="12" customFormat="1" ht="12.75">
      <c r="A31" s="64" t="s">
        <v>17</v>
      </c>
      <c r="B31" s="57"/>
      <c r="C31" s="57"/>
      <c r="D31" s="57"/>
      <c r="E31" s="57"/>
      <c r="F31" s="57"/>
      <c r="G31" s="59">
        <v>9600</v>
      </c>
      <c r="H31" s="59">
        <v>38400</v>
      </c>
      <c r="I31" s="59">
        <v>38400</v>
      </c>
      <c r="J31" s="59">
        <v>9600</v>
      </c>
    </row>
    <row r="32" spans="1:10" s="12" customFormat="1" ht="6" customHeight="1">
      <c r="A32" s="41"/>
      <c r="B32" s="9"/>
      <c r="C32" s="9"/>
      <c r="D32" s="9"/>
      <c r="E32" s="9"/>
      <c r="F32" s="9"/>
      <c r="G32" s="9"/>
      <c r="H32" s="42"/>
      <c r="I32" s="42"/>
      <c r="J32" s="43"/>
    </row>
    <row r="33" spans="1:10" s="12" customFormat="1" ht="12.75">
      <c r="A33" s="41" t="s">
        <v>41</v>
      </c>
      <c r="B33" s="9"/>
      <c r="C33" s="9"/>
      <c r="D33" s="9"/>
      <c r="E33" s="9"/>
      <c r="F33" s="9"/>
      <c r="G33" s="9"/>
      <c r="H33" s="42"/>
      <c r="I33" s="42"/>
      <c r="J33" s="43"/>
    </row>
    <row r="34" spans="1:10" ht="12.75">
      <c r="A34" s="66" t="s">
        <v>8</v>
      </c>
      <c r="B34" s="56" t="s">
        <v>11</v>
      </c>
      <c r="C34" s="56">
        <v>500</v>
      </c>
      <c r="D34" s="56">
        <v>1</v>
      </c>
      <c r="E34" s="57">
        <v>500</v>
      </c>
      <c r="F34" s="57">
        <v>500</v>
      </c>
      <c r="G34" s="59">
        <v>1500</v>
      </c>
      <c r="H34" s="58">
        <v>6000</v>
      </c>
      <c r="I34" s="58">
        <v>6000</v>
      </c>
      <c r="J34" s="67">
        <v>1500</v>
      </c>
    </row>
    <row r="35" spans="1:10" s="5" customFormat="1" ht="6" customHeight="1">
      <c r="A35" s="69"/>
      <c r="B35" s="47"/>
      <c r="C35" s="47"/>
      <c r="D35" s="47"/>
      <c r="E35" s="48"/>
      <c r="F35" s="48"/>
      <c r="G35" s="70"/>
      <c r="H35" s="49"/>
      <c r="I35" s="49"/>
      <c r="J35" s="71"/>
    </row>
    <row r="36" spans="1:10" s="52" customFormat="1" ht="12.75">
      <c r="A36" s="74" t="s">
        <v>39</v>
      </c>
      <c r="B36" s="48"/>
      <c r="C36" s="48"/>
      <c r="D36" s="48"/>
      <c r="E36" s="48"/>
      <c r="F36" s="48"/>
      <c r="G36" s="48"/>
      <c r="H36" s="49"/>
      <c r="I36" s="49"/>
      <c r="J36" s="50"/>
    </row>
    <row r="37" spans="1:10" ht="12.75">
      <c r="A37" s="55" t="s">
        <v>8</v>
      </c>
      <c r="B37" s="56" t="s">
        <v>11</v>
      </c>
      <c r="C37" s="56">
        <v>300</v>
      </c>
      <c r="D37" s="56">
        <v>1</v>
      </c>
      <c r="E37" s="57">
        <v>300</v>
      </c>
      <c r="F37" s="57">
        <v>300</v>
      </c>
      <c r="G37" s="59">
        <v>3600</v>
      </c>
      <c r="H37" s="59">
        <v>3600</v>
      </c>
      <c r="I37" s="59">
        <v>4500</v>
      </c>
      <c r="J37" s="60">
        <v>2700</v>
      </c>
    </row>
    <row r="38" spans="1:10" s="5" customFormat="1" ht="6" customHeight="1">
      <c r="A38" s="46"/>
      <c r="B38" s="47"/>
      <c r="C38" s="47"/>
      <c r="D38" s="47"/>
      <c r="E38" s="48"/>
      <c r="F38" s="48"/>
      <c r="G38" s="70"/>
      <c r="H38" s="70"/>
      <c r="I38" s="70"/>
      <c r="J38" s="72"/>
    </row>
    <row r="39" spans="1:10" s="12" customFormat="1" ht="12.75">
      <c r="A39" s="74" t="s">
        <v>42</v>
      </c>
      <c r="B39" s="48"/>
      <c r="C39" s="48"/>
      <c r="D39" s="48"/>
      <c r="E39" s="48"/>
      <c r="F39" s="48"/>
      <c r="G39" s="48"/>
      <c r="H39" s="49"/>
      <c r="I39" s="49"/>
      <c r="J39" s="50"/>
    </row>
    <row r="40" spans="1:10" ht="12.75">
      <c r="A40" s="66" t="s">
        <v>43</v>
      </c>
      <c r="B40" s="56" t="s">
        <v>3</v>
      </c>
      <c r="C40" s="56">
        <v>100</v>
      </c>
      <c r="D40" s="56">
        <v>4</v>
      </c>
      <c r="E40" s="57">
        <v>400</v>
      </c>
      <c r="F40" s="57">
        <v>400</v>
      </c>
      <c r="G40" s="59">
        <v>0</v>
      </c>
      <c r="H40" s="58">
        <v>3600</v>
      </c>
      <c r="I40" s="58">
        <v>3200</v>
      </c>
      <c r="J40" s="67">
        <f>G40+H40-I40</f>
        <v>400</v>
      </c>
    </row>
    <row r="41" spans="1:10" s="5" customFormat="1" ht="6" customHeight="1">
      <c r="A41" s="69"/>
      <c r="B41" s="47"/>
      <c r="C41" s="47"/>
      <c r="D41" s="47"/>
      <c r="E41" s="48"/>
      <c r="F41" s="48"/>
      <c r="G41" s="70"/>
      <c r="H41" s="49"/>
      <c r="I41" s="49"/>
      <c r="J41" s="71"/>
    </row>
    <row r="42" spans="1:10" s="12" customFormat="1" ht="12.75">
      <c r="A42" s="74" t="s">
        <v>44</v>
      </c>
      <c r="B42" s="48"/>
      <c r="C42" s="48"/>
      <c r="D42" s="48"/>
      <c r="E42" s="48"/>
      <c r="F42" s="48"/>
      <c r="G42" s="48"/>
      <c r="H42" s="49"/>
      <c r="I42" s="49"/>
      <c r="J42" s="50"/>
    </row>
    <row r="43" spans="1:10" ht="12.75">
      <c r="A43" s="66" t="s">
        <v>45</v>
      </c>
      <c r="B43" s="56" t="s">
        <v>48</v>
      </c>
      <c r="C43" s="56">
        <v>500</v>
      </c>
      <c r="D43" s="56">
        <v>1</v>
      </c>
      <c r="E43" s="57">
        <v>500</v>
      </c>
      <c r="F43" s="57">
        <v>500</v>
      </c>
      <c r="G43" s="59">
        <v>0</v>
      </c>
      <c r="H43" s="58">
        <v>4000</v>
      </c>
      <c r="I43" s="58">
        <v>1000</v>
      </c>
      <c r="J43" s="67">
        <f>G43+H43-I43</f>
        <v>3000</v>
      </c>
    </row>
    <row r="44" spans="1:10" s="5" customFormat="1" ht="6" customHeight="1">
      <c r="A44" s="69"/>
      <c r="B44" s="47"/>
      <c r="C44" s="47"/>
      <c r="D44" s="47"/>
      <c r="E44" s="48"/>
      <c r="F44" s="48"/>
      <c r="G44" s="70"/>
      <c r="H44" s="49"/>
      <c r="I44" s="49"/>
      <c r="J44" s="71"/>
    </row>
    <row r="45" spans="1:10" s="12" customFormat="1" ht="12.75">
      <c r="A45" s="74" t="s">
        <v>46</v>
      </c>
      <c r="B45" s="48"/>
      <c r="C45" s="48"/>
      <c r="D45" s="48"/>
      <c r="E45" s="48"/>
      <c r="F45" s="48"/>
      <c r="G45" s="48"/>
      <c r="H45" s="49"/>
      <c r="I45" s="49"/>
      <c r="J45" s="50"/>
    </row>
    <row r="46" spans="1:10" ht="12.75">
      <c r="A46" s="66" t="s">
        <v>8</v>
      </c>
      <c r="B46" s="56" t="s">
        <v>49</v>
      </c>
      <c r="C46" s="56">
        <v>100</v>
      </c>
      <c r="D46" s="56">
        <v>4</v>
      </c>
      <c r="E46" s="57">
        <v>400</v>
      </c>
      <c r="F46" s="57">
        <v>400</v>
      </c>
      <c r="G46" s="59">
        <v>0</v>
      </c>
      <c r="H46" s="58">
        <v>1200</v>
      </c>
      <c r="I46" s="58">
        <v>0</v>
      </c>
      <c r="J46" s="67">
        <f>G46+H46-I46</f>
        <v>1200</v>
      </c>
    </row>
    <row r="47" spans="1:10" s="5" customFormat="1" ht="6" customHeight="1">
      <c r="A47" s="69"/>
      <c r="B47" s="47"/>
      <c r="C47" s="47"/>
      <c r="D47" s="47"/>
      <c r="E47" s="48"/>
      <c r="F47" s="48"/>
      <c r="G47" s="70"/>
      <c r="H47" s="49"/>
      <c r="I47" s="49"/>
      <c r="J47" s="71"/>
    </row>
    <row r="48" spans="1:10" s="12" customFormat="1" ht="12.75">
      <c r="A48" s="74" t="s">
        <v>50</v>
      </c>
      <c r="B48" s="48"/>
      <c r="C48" s="48"/>
      <c r="D48" s="48"/>
      <c r="E48" s="48"/>
      <c r="F48" s="48"/>
      <c r="G48" s="48"/>
      <c r="H48" s="49"/>
      <c r="I48" s="49"/>
      <c r="J48" s="50"/>
    </row>
    <row r="49" spans="1:10" ht="12.75">
      <c r="A49" s="66" t="s">
        <v>8</v>
      </c>
      <c r="B49" s="56" t="s">
        <v>49</v>
      </c>
      <c r="C49" s="56">
        <v>100</v>
      </c>
      <c r="D49" s="56">
        <v>4</v>
      </c>
      <c r="E49" s="57">
        <v>400</v>
      </c>
      <c r="F49" s="57">
        <v>400</v>
      </c>
      <c r="G49" s="59">
        <v>0</v>
      </c>
      <c r="H49" s="58">
        <v>3600</v>
      </c>
      <c r="I49" s="58">
        <v>0</v>
      </c>
      <c r="J49" s="67">
        <f>G49+H49-I49</f>
        <v>3600</v>
      </c>
    </row>
    <row r="50" spans="1:10" ht="12.75">
      <c r="A50" s="46"/>
      <c r="B50" s="47"/>
      <c r="C50" s="47"/>
      <c r="D50" s="47"/>
      <c r="E50" s="48"/>
      <c r="F50" s="48"/>
      <c r="G50" s="48"/>
      <c r="H50" s="49"/>
      <c r="I50" s="49"/>
      <c r="J50" s="50"/>
    </row>
    <row r="51" spans="1:10" ht="13.5" thickBot="1">
      <c r="A51" s="51"/>
      <c r="B51" s="48"/>
      <c r="C51" s="48"/>
      <c r="D51" s="48"/>
      <c r="E51" s="48"/>
      <c r="F51" s="48"/>
      <c r="G51" s="48"/>
      <c r="H51" s="49"/>
      <c r="I51" s="49"/>
      <c r="J51" s="50"/>
    </row>
    <row r="52" spans="1:10" ht="13.5" thickBot="1">
      <c r="A52" s="11" t="s">
        <v>17</v>
      </c>
      <c r="B52" s="10"/>
      <c r="C52" s="10"/>
      <c r="D52" s="10"/>
      <c r="E52" s="10">
        <f>E5+E8+E9+E10+E11+E13+E17+E18+E19+E20+E24+E25+E26+E27+E28+E29+E30+E34+E37+E40+E43+E46</f>
        <v>10350</v>
      </c>
      <c r="F52" s="10">
        <f>F5+F8+F9+F10+F11+F13+F17+F18+F19+F20+F24+F25+F26+F27+F28+F29+F30+F34+F37+F40+F43+F46+F49</f>
        <v>11700</v>
      </c>
      <c r="G52" s="10">
        <f>G5+G8+G9+G10+G11+G13+G17+G18+G19+G20+G24+G25+G26+G27+G28+G29+G30+G34+G37+G40+G43+G46+G49</f>
        <v>68215.26</v>
      </c>
      <c r="H52" s="68">
        <f>H5+H14+H21+H31+H34+H37+H40+H43+H46+H49</f>
        <v>121000</v>
      </c>
      <c r="I52" s="68">
        <f>I5+I14+I21+I31+I34+I37+I40+I43+I46+I49</f>
        <v>142450</v>
      </c>
      <c r="J52" s="68">
        <f>J5+J14+J21+J31+J34+J37+J40+J43+J46+J49</f>
        <v>48550</v>
      </c>
    </row>
    <row r="54" ht="12.75">
      <c r="A54" t="s">
        <v>19</v>
      </c>
    </row>
  </sheetData>
  <mergeCells count="1">
    <mergeCell ref="A2:F2"/>
  </mergeCells>
  <printOptions/>
  <pageMargins left="0.3937007874015748" right="0.3937007874015748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workbookViewId="0" topLeftCell="A1">
      <selection activeCell="B12" sqref="B12"/>
    </sheetView>
  </sheetViews>
  <sheetFormatPr defaultColWidth="9.00390625" defaultRowHeight="12.75"/>
  <cols>
    <col min="1" max="1" width="29.00390625" style="0" customWidth="1"/>
    <col min="2" max="2" width="41.25390625" style="2" customWidth="1"/>
  </cols>
  <sheetData>
    <row r="1" spans="1:2" ht="12.75">
      <c r="A1" s="79" t="s">
        <v>20</v>
      </c>
      <c r="B1" s="79"/>
    </row>
    <row r="2" spans="1:3" ht="12.75">
      <c r="A2" s="77" t="s">
        <v>52</v>
      </c>
      <c r="B2" s="77"/>
      <c r="C2" s="77"/>
    </row>
    <row r="5" ht="13.5" thickBot="1"/>
    <row r="6" spans="1:2" s="24" customFormat="1" ht="27" customHeight="1" thickBot="1">
      <c r="A6" s="25" t="s">
        <v>24</v>
      </c>
      <c r="B6" s="26" t="s">
        <v>27</v>
      </c>
    </row>
    <row r="7" spans="1:2" s="24" customFormat="1" ht="16.5" thickBot="1">
      <c r="A7" s="25" t="s">
        <v>25</v>
      </c>
      <c r="B7" s="33"/>
    </row>
    <row r="8" spans="1:2" s="24" customFormat="1" ht="12.75">
      <c r="A8" s="31" t="s">
        <v>28</v>
      </c>
      <c r="B8" s="32">
        <v>25137</v>
      </c>
    </row>
    <row r="9" spans="1:2" s="24" customFormat="1" ht="12.75">
      <c r="A9" s="27" t="s">
        <v>22</v>
      </c>
      <c r="B9" s="28">
        <v>10800</v>
      </c>
    </row>
    <row r="10" spans="1:2" s="24" customFormat="1" ht="12.75">
      <c r="A10" s="27" t="s">
        <v>21</v>
      </c>
      <c r="B10" s="28">
        <v>7200</v>
      </c>
    </row>
    <row r="11" spans="1:2" s="24" customFormat="1" ht="13.5" thickBot="1">
      <c r="A11" s="29"/>
      <c r="B11" s="30"/>
    </row>
    <row r="12" spans="1:2" s="24" customFormat="1" ht="16.5" thickBot="1">
      <c r="A12" s="25" t="s">
        <v>12</v>
      </c>
      <c r="B12" s="34">
        <f>SUM(B8:B11)</f>
        <v>43137</v>
      </c>
    </row>
    <row r="13" spans="1:2" s="24" customFormat="1" ht="13.5" thickBot="1">
      <c r="A13" s="35" t="s">
        <v>29</v>
      </c>
      <c r="B13" s="36">
        <f>B12*15%</f>
        <v>6470.55</v>
      </c>
    </row>
    <row r="14" spans="1:2" s="24" customFormat="1" ht="16.5" thickBot="1">
      <c r="A14" s="25" t="s">
        <v>26</v>
      </c>
      <c r="B14" s="37">
        <f>B12-B13</f>
        <v>36666.45</v>
      </c>
    </row>
    <row r="19" spans="1:3" ht="12.75">
      <c r="A19" t="s">
        <v>19</v>
      </c>
      <c r="C19" s="2"/>
    </row>
  </sheetData>
  <mergeCells count="2">
    <mergeCell ref="A1:B1"/>
    <mergeCell ref="A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workbookViewId="0" topLeftCell="A1">
      <selection activeCell="B17" sqref="B17"/>
    </sheetView>
  </sheetViews>
  <sheetFormatPr defaultColWidth="9.00390625" defaultRowHeight="12.75"/>
  <cols>
    <col min="1" max="1" width="29.00390625" style="0" customWidth="1"/>
    <col min="2" max="2" width="41.25390625" style="2" customWidth="1"/>
  </cols>
  <sheetData>
    <row r="1" spans="1:2" ht="12.75">
      <c r="A1" s="79" t="s">
        <v>20</v>
      </c>
      <c r="B1" s="79"/>
    </row>
    <row r="2" spans="1:3" ht="12.75">
      <c r="A2" s="77" t="s">
        <v>52</v>
      </c>
      <c r="B2" s="77"/>
      <c r="C2" s="77"/>
    </row>
    <row r="5" ht="13.5" thickBot="1"/>
    <row r="6" spans="1:2" s="24" customFormat="1" ht="27" customHeight="1" thickBot="1">
      <c r="A6" s="25" t="s">
        <v>24</v>
      </c>
      <c r="B6" s="26" t="s">
        <v>30</v>
      </c>
    </row>
    <row r="7" spans="1:2" s="24" customFormat="1" ht="16.5" thickBot="1">
      <c r="A7" s="25" t="s">
        <v>25</v>
      </c>
      <c r="B7" s="33"/>
    </row>
    <row r="8" spans="1:2" s="24" customFormat="1" ht="12.75">
      <c r="A8" s="31" t="s">
        <v>23</v>
      </c>
      <c r="B8" s="32">
        <v>5200</v>
      </c>
    </row>
    <row r="9" spans="1:2" s="24" customFormat="1" ht="12.75">
      <c r="A9" s="31" t="s">
        <v>28</v>
      </c>
      <c r="B9" s="32">
        <v>8599.5</v>
      </c>
    </row>
    <row r="10" spans="1:2" s="24" customFormat="1" ht="12.75">
      <c r="A10" s="27" t="s">
        <v>21</v>
      </c>
      <c r="B10" s="28">
        <v>4800</v>
      </c>
    </row>
    <row r="11" spans="1:2" s="24" customFormat="1" ht="13.5" thickBot="1">
      <c r="A11" s="29"/>
      <c r="B11" s="30"/>
    </row>
    <row r="12" spans="1:2" s="24" customFormat="1" ht="16.5" thickBot="1">
      <c r="A12" s="25" t="s">
        <v>12</v>
      </c>
      <c r="B12" s="34">
        <f>SUM(B8:B11)</f>
        <v>18599.5</v>
      </c>
    </row>
    <row r="13" spans="1:2" s="24" customFormat="1" ht="13.5" thickBot="1">
      <c r="A13" s="35" t="s">
        <v>29</v>
      </c>
      <c r="B13" s="36">
        <f>B12*15%</f>
        <v>2789.9249999999997</v>
      </c>
    </row>
    <row r="14" spans="1:2" s="24" customFormat="1" ht="16.5" thickBot="1">
      <c r="A14" s="25" t="s">
        <v>26</v>
      </c>
      <c r="B14" s="37">
        <f>B12-B13</f>
        <v>15809.575</v>
      </c>
    </row>
    <row r="19" spans="1:3" ht="12.75">
      <c r="A19" t="s">
        <v>19</v>
      </c>
      <c r="C19" s="2"/>
    </row>
  </sheetData>
  <mergeCells count="2">
    <mergeCell ref="A1:B1"/>
    <mergeCell ref="A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workbookViewId="0" topLeftCell="A1">
      <selection activeCell="B14" sqref="B14"/>
    </sheetView>
  </sheetViews>
  <sheetFormatPr defaultColWidth="9.00390625" defaultRowHeight="12.75"/>
  <cols>
    <col min="1" max="1" width="29.00390625" style="0" customWidth="1"/>
    <col min="2" max="2" width="41.25390625" style="2" customWidth="1"/>
  </cols>
  <sheetData>
    <row r="1" spans="1:2" ht="12.75">
      <c r="A1" s="79" t="s">
        <v>20</v>
      </c>
      <c r="B1" s="79"/>
    </row>
    <row r="2" spans="1:3" ht="12.75">
      <c r="A2" s="77" t="s">
        <v>52</v>
      </c>
      <c r="B2" s="77"/>
      <c r="C2" s="77"/>
    </row>
    <row r="5" ht="13.5" thickBot="1"/>
    <row r="6" spans="1:2" s="24" customFormat="1" ht="27" customHeight="1" thickBot="1">
      <c r="A6" s="25" t="s">
        <v>24</v>
      </c>
      <c r="B6" s="26" t="s">
        <v>31</v>
      </c>
    </row>
    <row r="7" spans="1:2" s="24" customFormat="1" ht="16.5" thickBot="1">
      <c r="A7" s="25" t="s">
        <v>25</v>
      </c>
      <c r="B7" s="33"/>
    </row>
    <row r="8" spans="1:2" s="24" customFormat="1" ht="12.75">
      <c r="A8" s="31" t="s">
        <v>28</v>
      </c>
      <c r="B8" s="32">
        <v>5292</v>
      </c>
    </row>
    <row r="9" spans="1:2" s="24" customFormat="1" ht="12.75">
      <c r="A9" s="27" t="s">
        <v>22</v>
      </c>
      <c r="B9" s="32">
        <v>1200</v>
      </c>
    </row>
    <row r="10" spans="1:2" s="24" customFormat="1" ht="12.75">
      <c r="A10" s="27" t="s">
        <v>21</v>
      </c>
      <c r="B10" s="28">
        <v>1200</v>
      </c>
    </row>
    <row r="11" spans="1:2" s="24" customFormat="1" ht="13.5" thickBot="1">
      <c r="A11" s="29"/>
      <c r="B11" s="30"/>
    </row>
    <row r="12" spans="1:2" s="24" customFormat="1" ht="16.5" thickBot="1">
      <c r="A12" s="25" t="s">
        <v>12</v>
      </c>
      <c r="B12" s="34">
        <f>SUM(B8:B11)</f>
        <v>7692</v>
      </c>
    </row>
    <row r="13" spans="1:2" s="24" customFormat="1" ht="13.5" thickBot="1">
      <c r="A13" s="35" t="s">
        <v>29</v>
      </c>
      <c r="B13" s="36">
        <f>B12*15%</f>
        <v>1153.8</v>
      </c>
    </row>
    <row r="14" spans="1:2" s="24" customFormat="1" ht="16.5" thickBot="1">
      <c r="A14" s="25" t="s">
        <v>26</v>
      </c>
      <c r="B14" s="37">
        <f>B12-B13</f>
        <v>6538.2</v>
      </c>
    </row>
    <row r="19" spans="1:3" ht="12.75">
      <c r="A19" t="s">
        <v>19</v>
      </c>
      <c r="C19" s="2"/>
    </row>
  </sheetData>
  <mergeCells count="2">
    <mergeCell ref="A1:B1"/>
    <mergeCell ref="A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workbookViewId="0" topLeftCell="A1">
      <selection activeCell="B26" sqref="B26"/>
    </sheetView>
  </sheetViews>
  <sheetFormatPr defaultColWidth="9.00390625" defaultRowHeight="12.75"/>
  <cols>
    <col min="1" max="1" width="29.00390625" style="0" customWidth="1"/>
    <col min="2" max="2" width="41.25390625" style="2" customWidth="1"/>
  </cols>
  <sheetData>
    <row r="1" spans="1:2" ht="12.75">
      <c r="A1" s="79" t="s">
        <v>20</v>
      </c>
      <c r="B1" s="79"/>
    </row>
    <row r="2" spans="1:3" ht="12.75">
      <c r="A2" s="77" t="s">
        <v>52</v>
      </c>
      <c r="B2" s="77"/>
      <c r="C2" s="77"/>
    </row>
    <row r="5" ht="13.5" thickBot="1"/>
    <row r="6" spans="1:2" s="24" customFormat="1" ht="27" customHeight="1" thickBot="1">
      <c r="A6" s="25" t="s">
        <v>24</v>
      </c>
      <c r="B6" s="26" t="s">
        <v>32</v>
      </c>
    </row>
    <row r="7" spans="1:2" s="24" customFormat="1" ht="16.5" thickBot="1">
      <c r="A7" s="25" t="s">
        <v>25</v>
      </c>
      <c r="B7" s="33"/>
    </row>
    <row r="8" spans="1:2" s="24" customFormat="1" ht="12.75">
      <c r="A8" s="31" t="s">
        <v>28</v>
      </c>
      <c r="B8" s="32">
        <v>10584</v>
      </c>
    </row>
    <row r="9" spans="1:2" s="24" customFormat="1" ht="12.75">
      <c r="A9" s="27" t="s">
        <v>22</v>
      </c>
      <c r="B9" s="28">
        <v>1200</v>
      </c>
    </row>
    <row r="10" spans="1:2" s="24" customFormat="1" ht="12.75">
      <c r="A10" s="27" t="s">
        <v>21</v>
      </c>
      <c r="B10" s="28">
        <v>1200</v>
      </c>
    </row>
    <row r="11" spans="1:2" s="24" customFormat="1" ht="13.5" thickBot="1">
      <c r="A11" s="29"/>
      <c r="B11" s="30"/>
    </row>
    <row r="12" spans="1:2" s="24" customFormat="1" ht="16.5" thickBot="1">
      <c r="A12" s="25" t="s">
        <v>12</v>
      </c>
      <c r="B12" s="34">
        <f>SUM(B8:B11)</f>
        <v>12984</v>
      </c>
    </row>
    <row r="13" spans="1:2" s="24" customFormat="1" ht="13.5" thickBot="1">
      <c r="A13" s="35" t="s">
        <v>29</v>
      </c>
      <c r="B13" s="36">
        <f>B12*15%</f>
        <v>1947.6</v>
      </c>
    </row>
    <row r="14" spans="1:2" s="24" customFormat="1" ht="16.5" thickBot="1">
      <c r="A14" s="25" t="s">
        <v>26</v>
      </c>
      <c r="B14" s="37">
        <f>B12-B13</f>
        <v>11036.4</v>
      </c>
    </row>
    <row r="19" spans="1:3" ht="12.75">
      <c r="A19" t="s">
        <v>19</v>
      </c>
      <c r="C19" s="2"/>
    </row>
  </sheetData>
  <mergeCells count="2">
    <mergeCell ref="A1:B1"/>
    <mergeCell ref="A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SheetLayoutView="100" workbookViewId="0" topLeftCell="A1">
      <selection activeCell="B12" sqref="B12"/>
    </sheetView>
  </sheetViews>
  <sheetFormatPr defaultColWidth="9.00390625" defaultRowHeight="12.75"/>
  <cols>
    <col min="1" max="1" width="29.00390625" style="0" customWidth="1"/>
    <col min="2" max="2" width="41.25390625" style="2" customWidth="1"/>
  </cols>
  <sheetData>
    <row r="1" spans="1:2" ht="12.75">
      <c r="A1" s="79" t="s">
        <v>20</v>
      </c>
      <c r="B1" s="79"/>
    </row>
    <row r="2" spans="1:3" ht="12.75">
      <c r="A2" s="77" t="s">
        <v>52</v>
      </c>
      <c r="B2" s="77"/>
      <c r="C2" s="77"/>
    </row>
    <row r="5" ht="13.5" thickBot="1"/>
    <row r="6" spans="1:2" s="24" customFormat="1" ht="27" customHeight="1" thickBot="1">
      <c r="A6" s="25" t="s">
        <v>24</v>
      </c>
      <c r="B6" s="26" t="s">
        <v>33</v>
      </c>
    </row>
    <row r="7" spans="1:2" s="24" customFormat="1" ht="16.5" thickBot="1">
      <c r="A7" s="25" t="s">
        <v>25</v>
      </c>
      <c r="B7" s="33"/>
    </row>
    <row r="8" spans="1:2" s="24" customFormat="1" ht="12.75">
      <c r="A8" s="31" t="s">
        <v>28</v>
      </c>
      <c r="B8" s="32">
        <v>0</v>
      </c>
    </row>
    <row r="9" spans="1:2" s="24" customFormat="1" ht="12.75">
      <c r="A9" s="27" t="s">
        <v>21</v>
      </c>
      <c r="B9" s="28">
        <v>7200</v>
      </c>
    </row>
    <row r="10" spans="1:2" s="24" customFormat="1" ht="12.75">
      <c r="A10" s="53" t="s">
        <v>39</v>
      </c>
      <c r="B10" s="54">
        <v>4500</v>
      </c>
    </row>
    <row r="11" spans="1:2" s="24" customFormat="1" ht="12.75">
      <c r="A11" s="76" t="s">
        <v>38</v>
      </c>
      <c r="B11" s="28">
        <v>6000</v>
      </c>
    </row>
    <row r="12" spans="1:2" s="24" customFormat="1" ht="12.75">
      <c r="A12" s="76" t="s">
        <v>53</v>
      </c>
      <c r="B12" s="28">
        <v>0</v>
      </c>
    </row>
    <row r="13" spans="1:2" s="24" customFormat="1" ht="13.5" thickBot="1">
      <c r="A13" s="44"/>
      <c r="B13" s="45"/>
    </row>
    <row r="14" spans="1:2" s="24" customFormat="1" ht="16.5" thickBot="1">
      <c r="A14" s="25" t="s">
        <v>12</v>
      </c>
      <c r="B14" s="34">
        <f>SUM(B8:B12)</f>
        <v>17700</v>
      </c>
    </row>
    <row r="15" spans="1:2" s="24" customFormat="1" ht="13.5" thickBot="1">
      <c r="A15" s="35" t="s">
        <v>29</v>
      </c>
      <c r="B15" s="36">
        <f>B14*15%</f>
        <v>2655</v>
      </c>
    </row>
    <row r="16" spans="1:2" s="24" customFormat="1" ht="16.5" thickBot="1">
      <c r="A16" s="25" t="s">
        <v>26</v>
      </c>
      <c r="B16" s="37">
        <f>B14-B15</f>
        <v>15045</v>
      </c>
    </row>
    <row r="21" spans="1:3" ht="12.75">
      <c r="A21" t="s">
        <v>19</v>
      </c>
      <c r="C21" s="2"/>
    </row>
  </sheetData>
  <mergeCells count="2">
    <mergeCell ref="A1:B1"/>
    <mergeCell ref="A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SheetLayoutView="100" workbookViewId="0" topLeftCell="A1">
      <selection activeCell="C25" sqref="C25"/>
    </sheetView>
  </sheetViews>
  <sheetFormatPr defaultColWidth="9.00390625" defaultRowHeight="12.75"/>
  <cols>
    <col min="1" max="1" width="29.00390625" style="0" customWidth="1"/>
    <col min="2" max="2" width="41.25390625" style="2" customWidth="1"/>
  </cols>
  <sheetData>
    <row r="1" spans="1:2" ht="12.75">
      <c r="A1" s="79" t="s">
        <v>20</v>
      </c>
      <c r="B1" s="79"/>
    </row>
    <row r="2" spans="1:3" ht="12.75">
      <c r="A2" s="77" t="s">
        <v>52</v>
      </c>
      <c r="B2" s="77"/>
      <c r="C2" s="77"/>
    </row>
    <row r="5" ht="13.5" thickBot="1"/>
    <row r="6" spans="1:2" s="24" customFormat="1" ht="27" customHeight="1" thickBot="1">
      <c r="A6" s="25" t="s">
        <v>24</v>
      </c>
      <c r="B6" s="26" t="s">
        <v>34</v>
      </c>
    </row>
    <row r="7" spans="1:2" s="24" customFormat="1" ht="16.5" thickBot="1">
      <c r="A7" s="25" t="s">
        <v>25</v>
      </c>
      <c r="B7" s="33"/>
    </row>
    <row r="8" spans="1:2" s="24" customFormat="1" ht="12.75">
      <c r="A8" s="31" t="s">
        <v>28</v>
      </c>
      <c r="B8" s="32">
        <v>16537.5</v>
      </c>
    </row>
    <row r="9" spans="1:2" s="24" customFormat="1" ht="12.75">
      <c r="A9" s="27" t="s">
        <v>21</v>
      </c>
      <c r="B9" s="28">
        <v>9600</v>
      </c>
    </row>
    <row r="10" spans="1:2" s="24" customFormat="1" ht="13.5" thickBot="1">
      <c r="A10" s="29"/>
      <c r="B10" s="30"/>
    </row>
    <row r="11" spans="1:2" s="24" customFormat="1" ht="16.5" thickBot="1">
      <c r="A11" s="25" t="s">
        <v>12</v>
      </c>
      <c r="B11" s="34">
        <f>SUM(B8:B10)</f>
        <v>26137.5</v>
      </c>
    </row>
    <row r="12" spans="1:2" s="24" customFormat="1" ht="13.5" thickBot="1">
      <c r="A12" s="35" t="s">
        <v>29</v>
      </c>
      <c r="B12" s="36">
        <f>B11*15%</f>
        <v>3920.625</v>
      </c>
    </row>
    <row r="13" spans="1:2" s="24" customFormat="1" ht="16.5" thickBot="1">
      <c r="A13" s="25" t="s">
        <v>26</v>
      </c>
      <c r="B13" s="37">
        <f>B11-B12</f>
        <v>22216.875</v>
      </c>
    </row>
    <row r="18" spans="1:3" ht="12.75">
      <c r="A18" t="s">
        <v>19</v>
      </c>
      <c r="C18" s="2"/>
    </row>
  </sheetData>
  <mergeCells count="2">
    <mergeCell ref="A1:B1"/>
    <mergeCell ref="A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workbookViewId="0" topLeftCell="A1">
      <selection activeCell="B22" sqref="B22"/>
    </sheetView>
  </sheetViews>
  <sheetFormatPr defaultColWidth="9.00390625" defaultRowHeight="12.75"/>
  <cols>
    <col min="1" max="1" width="29.00390625" style="0" customWidth="1"/>
    <col min="2" max="2" width="41.25390625" style="2" customWidth="1"/>
  </cols>
  <sheetData>
    <row r="1" spans="1:2" ht="12.75">
      <c r="A1" s="79" t="s">
        <v>20</v>
      </c>
      <c r="B1" s="79"/>
    </row>
    <row r="2" spans="1:3" ht="12.75">
      <c r="A2" s="77" t="s">
        <v>52</v>
      </c>
      <c r="B2" s="77"/>
      <c r="C2" s="77"/>
    </row>
    <row r="5" ht="13.5" thickBot="1"/>
    <row r="6" spans="1:2" s="24" customFormat="1" ht="27" customHeight="1" thickBot="1">
      <c r="A6" s="25" t="s">
        <v>24</v>
      </c>
      <c r="B6" s="26" t="s">
        <v>35</v>
      </c>
    </row>
    <row r="7" spans="1:2" s="24" customFormat="1" ht="16.5" thickBot="1">
      <c r="A7" s="25" t="s">
        <v>25</v>
      </c>
      <c r="B7" s="33"/>
    </row>
    <row r="8" spans="1:2" s="24" customFormat="1" ht="12.75">
      <c r="A8" s="31" t="s">
        <v>22</v>
      </c>
      <c r="B8" s="32">
        <v>4800</v>
      </c>
    </row>
    <row r="9" spans="1:2" s="24" customFormat="1" ht="12.75">
      <c r="A9" s="27" t="s">
        <v>21</v>
      </c>
      <c r="B9" s="28">
        <v>7200</v>
      </c>
    </row>
    <row r="10" spans="1:2" ht="12.75">
      <c r="A10" t="s">
        <v>54</v>
      </c>
      <c r="B10" s="2">
        <v>1000</v>
      </c>
    </row>
    <row r="11" spans="1:2" s="24" customFormat="1" ht="13.5" thickBot="1">
      <c r="A11" s="29"/>
      <c r="B11" s="30"/>
    </row>
    <row r="12" spans="1:2" s="24" customFormat="1" ht="16.5" thickBot="1">
      <c r="A12" s="25" t="s">
        <v>12</v>
      </c>
      <c r="B12" s="34">
        <f>SUM(B8:B11)</f>
        <v>13000</v>
      </c>
    </row>
    <row r="13" spans="1:2" s="24" customFormat="1" ht="13.5" thickBot="1">
      <c r="A13" s="35" t="s">
        <v>29</v>
      </c>
      <c r="B13" s="36">
        <f>B12*15%</f>
        <v>1950</v>
      </c>
    </row>
    <row r="14" spans="1:2" s="24" customFormat="1" ht="16.5" thickBot="1">
      <c r="A14" s="25" t="s">
        <v>26</v>
      </c>
      <c r="B14" s="37">
        <f>B12-B13</f>
        <v>11050</v>
      </c>
    </row>
    <row r="19" spans="1:3" ht="12.75">
      <c r="A19" t="s">
        <v>19</v>
      </c>
      <c r="C19" s="2"/>
    </row>
  </sheetData>
  <mergeCells count="2">
    <mergeCell ref="A1:B1"/>
    <mergeCell ref="A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workbookViewId="0" topLeftCell="A1">
      <selection activeCell="B18" sqref="B18"/>
    </sheetView>
  </sheetViews>
  <sheetFormatPr defaultColWidth="9.00390625" defaultRowHeight="12.75"/>
  <cols>
    <col min="1" max="1" width="29.00390625" style="0" customWidth="1"/>
    <col min="2" max="2" width="41.25390625" style="2" customWidth="1"/>
  </cols>
  <sheetData>
    <row r="1" spans="1:2" ht="12.75">
      <c r="A1" s="79" t="s">
        <v>20</v>
      </c>
      <c r="B1" s="79"/>
    </row>
    <row r="2" spans="1:3" ht="12.75">
      <c r="A2" s="77" t="s">
        <v>52</v>
      </c>
      <c r="B2" s="77"/>
      <c r="C2" s="77"/>
    </row>
    <row r="5" ht="13.5" thickBot="1"/>
    <row r="6" spans="1:2" s="24" customFormat="1" ht="27" customHeight="1" thickBot="1">
      <c r="A6" s="25" t="s">
        <v>24</v>
      </c>
      <c r="B6" s="26" t="s">
        <v>55</v>
      </c>
    </row>
    <row r="7" spans="1:2" s="24" customFormat="1" ht="16.5" thickBot="1">
      <c r="A7" s="25" t="s">
        <v>25</v>
      </c>
      <c r="B7" s="33"/>
    </row>
    <row r="8" spans="1:2" s="24" customFormat="1" ht="12.75">
      <c r="A8" s="31" t="s">
        <v>56</v>
      </c>
      <c r="B8" s="32">
        <v>3200</v>
      </c>
    </row>
    <row r="9" spans="1:2" s="24" customFormat="1" ht="12.75">
      <c r="A9" s="27"/>
      <c r="B9" s="28"/>
    </row>
    <row r="11" spans="1:2" s="24" customFormat="1" ht="13.5" thickBot="1">
      <c r="A11" s="29"/>
      <c r="B11" s="30"/>
    </row>
    <row r="12" spans="1:2" s="24" customFormat="1" ht="16.5" thickBot="1">
      <c r="A12" s="25" t="s">
        <v>12</v>
      </c>
      <c r="B12" s="34">
        <f>SUM(B8:B11)</f>
        <v>3200</v>
      </c>
    </row>
    <row r="13" spans="1:2" s="24" customFormat="1" ht="13.5" thickBot="1">
      <c r="A13" s="35" t="s">
        <v>29</v>
      </c>
      <c r="B13" s="36">
        <f>B12*15%</f>
        <v>480</v>
      </c>
    </row>
    <row r="14" spans="1:2" s="24" customFormat="1" ht="16.5" thickBot="1">
      <c r="A14" s="25" t="s">
        <v>26</v>
      </c>
      <c r="B14" s="37">
        <f>B12-B13</f>
        <v>2720</v>
      </c>
    </row>
    <row r="19" spans="1:3" ht="12.75">
      <c r="A19" t="s">
        <v>19</v>
      </c>
      <c r="C19" s="2"/>
    </row>
  </sheetData>
  <mergeCells count="2">
    <mergeCell ref="A1:B1"/>
    <mergeCell ref="A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Fast</cp:lastModifiedBy>
  <cp:lastPrinted>2015-04-15T10:12:59Z</cp:lastPrinted>
  <dcterms:created xsi:type="dcterms:W3CDTF">2013-04-17T11:14:24Z</dcterms:created>
  <dcterms:modified xsi:type="dcterms:W3CDTF">2015-04-15T10:13:53Z</dcterms:modified>
  <cp:category/>
  <cp:version/>
  <cp:contentType/>
  <cp:contentStatus/>
</cp:coreProperties>
</file>